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c590f3293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4c1847a879e149b6"/>
    <x:sheet xmlns:r="http://schemas.openxmlformats.org/officeDocument/2006/relationships" name="Rates &amp; sources" sheetId="2" r:id="R4caa2e3765ff40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7">
    <x:font>
      <x:sz val="11"/>
      <x:name val="Carlito"/>
    </x:font>
    <x:font>
      <x:sz val="10"/>
      <x:color rgb="FF1F2933"/>
      <x:name val="Arial"/>
    </x:font>
    <x:font>
      <x:b/>
      <x:sz val="16"/>
      <x:color rgb="FFFFFFFF"/>
      <x:name val="Arial"/>
    </x:font>
    <x:font>
      <x:i/>
      <x:sz val="10"/>
      <x:color rgb="FF52616B"/>
      <x:name val="Arial"/>
    </x:font>
    <x:font>
      <x:b/>
      <x:sz val="10"/>
      <x:color rgb="FF17324D"/>
      <x:name val="Arial"/>
    </x:font>
    <x:font>
      <x:b/>
      <x:sz val="10"/>
      <x:color rgb="FFFFFFFF"/>
      <x:name val="Arial"/>
    </x:font>
    <x:font>
      <x:b/>
      <x:sz val="10"/>
      <x:color rgb="FF1F29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CE6F1"/>
      </x:patternFill>
    </x:fill>
    <x:fill>
      <x:patternFill patternType="solid">
        <x:fgColor rgb="FFFFF2CC"/>
      </x:patternFill>
    </x:fill>
    <x:fill>
      <x:patternFill patternType="solid">
        <x:fgColor rgb="FFEAF2F8"/>
      </x:patternFill>
    </x:fill>
  </x:fills>
  <x:borders count="3">
    <x:border>
      <x:left/>
      <x:right/>
      <x:top/>
      <x:bottom/>
      <x:diagonal/>
    </x:border>
    <x:border>
      <x:left/>
      <x:right/>
      <x:top style="thin">
        <x:color rgb="FF708090"/>
      </x:top>
      <x:bottom/>
      <x:diagonal/>
    </x:border>
    <x:border>
      <x:left/>
      <x:right/>
      <x:top style="thin">
        <x:color rgb="FF708090"/>
      </x:top>
      <x:bottom style="double">
        <x:color rgb="FF17324D"/>
      </x:bottom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5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200" fontId="6" fillId="5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38be7b63040a5" /><Relationship Type="http://schemas.openxmlformats.org/officeDocument/2006/relationships/theme" Target="/xl/theme/theme1.xml" Id="Rb7fb88b33ea642a4" /><Relationship Type="http://schemas.openxmlformats.org/officeDocument/2006/relationships/sharedStrings" Target="/xl/sharedStrings.xml" Id="R29cae0cd7e464f98" /><Relationship Type="http://schemas.openxmlformats.org/officeDocument/2006/relationships/worksheet" Target="/xl/worksheets/sheet1.xml" Id="R4c1847a879e149b6" /><Relationship Type="http://schemas.openxmlformats.org/officeDocument/2006/relationships/worksheet" Target="/xl/worksheets/sheet2.xml" Id="R4caa2e3765ff40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8" hidden="0" customWidth="1"/>
    <x:col min="2" max="2" width="27" hidden="0" customWidth="1"/>
    <x:col min="3" max="3" width="18" hidden="0" customWidth="1"/>
  </x:cols>
  <x:sheetData>
    <x:row r="1">
      <x:c r="A1" s="21" t="str">
        <x:v>Dubai Epoxy Garage Cost Calculator</x:v>
      </x:c>
      <x:c r="B1" s="21"/>
      <x:c r="C1" s="21"/>
    </x:row>
    <x:row r="2" ht="30" customHeight="1">
      <x:c r="A2" s="22" t="str">
        <x:v>Planning range only. Editable yellow inputs are preloaded with the article’s 36 m² worked example.</x:v>
      </x:c>
      <x:c r="B2" s="22"/>
      <x:c r="C2" s="22"/>
    </x:row>
    <x:row r="3">
      <x:c r="A3" s="23"/>
      <x:c r="B3" s="23"/>
      <x:c r="C3" s="23"/>
    </x:row>
    <x:row r="4">
      <x:c r="A4" s="24" t="str">
        <x:v>Inputs</x:v>
      </x:c>
      <x:c r="B4" s="24"/>
      <x:c r="C4" s="23"/>
    </x:row>
    <x:row r="5">
      <x:c r="A5" s="23" t="str">
        <x:v>Measured floor area (m²) — use this OR both dimensions</x:v>
      </x:c>
      <x:c r="B5" s="25" t="n">
        <x:v>36</x:v>
      </x:c>
      <x:c r="C5" s="23"/>
    </x:row>
    <x:row r="6">
      <x:c r="A6" s="23" t="str">
        <x:v>Length (m) — used only if measured area is blank</x:v>
      </x:c>
      <x:c r="B6" s="25"/>
      <x:c r="C6" s="23"/>
    </x:row>
    <x:row r="7">
      <x:c r="A7" s="23" t="str">
        <x:v>Width (m) — used only if measured area is blank</x:v>
      </x:c>
      <x:c r="B7" s="25"/>
      <x:c r="C7" s="23"/>
    </x:row>
    <x:row r="8">
      <x:c r="A8" s="23" t="str">
        <x:v>Calculated area (m²)</x:v>
      </x:c>
      <x:c r="B8" s="26" t="n">
        <x:f>IF(AND(ISNUMBER(B5),B5&gt;0),B5,IF(AND(ISNUMBER(B6),B6&gt;0,ISNUMBER(B7),B7&gt;0),B6*B7,""))</x:f>
        <x:v>36</x:v>
      </x:c>
      <x:c r="C8" s="23"/>
    </x:row>
    <x:row r="9">
      <x:c r="A9" s="23" t="str">
        <x:v>Epoxy system</x:v>
      </x:c>
      <x:c r="B9" s="27" t="str">
        <x:v>Basic solid epoxy</x:v>
      </x:c>
      <x:c r="C9" s="23"/>
    </x:row>
    <x:row r="10">
      <x:c r="A10" s="23" t="str">
        <x:v>Extra heavy preparation</x:v>
      </x:c>
      <x:c r="B10" s="27" t="str">
        <x:v>Add extra heavy prep</x:v>
      </x:c>
      <x:c r="C10" s="23"/>
    </x:row>
    <x:row r="11">
      <x:c r="A11" s="23" t="str">
        <x:v>Crack length (linear metres; enter 0 if none)</x:v>
      </x:c>
      <x:c r="B11" s="25" t="n">
        <x:v>4</x:v>
      </x:c>
      <x:c r="C11" s="23"/>
    </x:row>
    <x:row r="12">
      <x:c r="A12" s="23" t="str">
        <x:v>Direct sun / UV exposure</x:v>
      </x:c>
      <x:c r="B12" s="27" t="str">
        <x:v>No</x:v>
      </x:c>
      <x:c r="C12" s="23"/>
    </x:row>
    <x:row r="13">
      <x:c r="A13" s="23" t="str">
        <x:v>Moisture or major concrete defect</x:v>
      </x:c>
      <x:c r="B13" s="27" t="str">
        <x:v>No</x:v>
      </x:c>
      <x:c r="C13" s="23"/>
    </x:row>
    <x:row r="14">
      <x:c r="A14" s="23" t="str">
        <x:v>VAT status of selected rates</x:v>
      </x:c>
      <x:c r="B14" s="27" t="str">
        <x:v>VAT-exclusive</x:v>
      </x:c>
      <x:c r="C14" s="23"/>
    </x:row>
    <x:row r="15">
      <x:c r="A15" s="23"/>
      <x:c r="B15" s="23"/>
      <x:c r="C15" s="23"/>
    </x:row>
    <x:row r="16">
      <x:c r="A16" s="28" t="str">
        <x:v>Planning estimate</x:v>
      </x:c>
      <x:c r="B16" s="28" t="str">
        <x:v>Low (AED)</x:v>
      </x:c>
      <x:c r="C16" s="28" t="str">
        <x:v>High (AED)</x:v>
      </x:c>
    </x:row>
    <x:row r="17">
      <x:c r="A17" s="23" t="str">
        <x:v>Selected system</x:v>
      </x:c>
      <x:c r="B17" s="26" t="n">
        <x:f>IF(OR(NOT(ISNUMBER($B$8)),$B$8&lt;=0),"",$B$8*INDEX('Rates &amp; sources'!$B$6:$B$8,MATCH($B$9,'Rates &amp; sources'!$A$6:$A$8,0)))</x:f>
        <x:v>2160</x:v>
      </x:c>
      <x:c r="C17" s="26" t="n">
        <x:f>IF(OR(NOT(ISNUMBER($B$8)),$B$8&lt;=0),"",$B$8*INDEX('Rates &amp; sources'!$C$6:$C$8,MATCH($B$9,'Rates &amp; sources'!$A$6:$A$8,0)))</x:f>
        <x:v>5760</x:v>
      </x:c>
    </x:row>
    <x:row r="18">
      <x:c r="A18" s="23" t="str">
        <x:v>Additional heavy preparation</x:v>
      </x:c>
      <x:c r="B18" s="26" t="n">
        <x:f>IF(AND(ISNUMBER($B$8),$B$8&gt;0),IF($B$10="Add extra heavy prep",$B$8*'Rates &amp; sources'!$B$9,0),"")</x:f>
        <x:v>540</x:v>
      </x:c>
      <x:c r="C18" s="26" t="n">
        <x:f>IF(AND(ISNUMBER($B$8),$B$8&gt;0),IF($B$10="Add extra heavy prep",$B$8*'Rates &amp; sources'!$C$9,0),"")</x:f>
        <x:v>1440</x:v>
      </x:c>
    </x:row>
    <x:row r="19">
      <x:c r="A19" s="23" t="str">
        <x:v>Crack allowance</x:v>
      </x:c>
      <x:c r="B19" s="26" t="n">
        <x:f>IF(AND(ISNUMBER($B$8),$B$8&gt;0,ISNUMBER($B$11),$B$11&gt;=0),$B$11*'Rates &amp; sources'!$B$10,"")</x:f>
        <x:v>100</x:v>
      </x:c>
      <x:c r="C19" s="26" t="n">
        <x:f>IF(AND(ISNUMBER($B$8),$B$8&gt;0,ISNUMBER($B$11),$B$11&gt;=0),$B$11*'Rates &amp; sources'!$C$10,"")</x:f>
        <x:v>360</x:v>
      </x:c>
    </x:row>
    <x:row r="20">
      <x:c r="A20" s="23" t="str">
        <x:v>Subtotal before VAT</x:v>
      </x:c>
      <x:c r="B20" s="26" t="n">
        <x:f>IF(AND(ISNUMBER($B$8),$B$8&gt;0,ISNUMBER($B$11),$B$11&gt;=0),SUM(B17:B19),"")</x:f>
        <x:v>2800</x:v>
      </x:c>
      <x:c r="C20" s="26" t="n">
        <x:f>IF(AND(ISNUMBER($B$8),$B$8&gt;0,ISNUMBER($B$11),$B$11&gt;=0),SUM(C17:C19),"")</x:f>
        <x:v>7560</x:v>
      </x:c>
    </x:row>
    <x:row r="21">
      <x:c r="A21" s="23" t="str">
        <x:v>VAT added</x:v>
      </x:c>
      <x:c r="B21" s="26" t="n">
        <x:f>IF(ISNUMBER(B20),IF($B$14="VAT-exclusive",B20*'Rates &amp; sources'!$B$11,0),"")</x:f>
        <x:v>140</x:v>
      </x:c>
      <x:c r="C21" s="26" t="n">
        <x:f>IF(ISNUMBER(C20),IF($B$14="VAT-exclusive",C20*'Rates &amp; sources'!$B$11,0),"")</x:f>
        <x:v>378</x:v>
      </x:c>
    </x:row>
    <x:row r="22">
      <x:c r="A22" s="29" t="str">
        <x:v>Final planning range</x:v>
      </x:c>
      <x:c r="B22" s="30" t="n">
        <x:f>IF(ISNUMBER(B20),B20+B21,"")</x:f>
        <x:v>2940</x:v>
      </x:c>
      <x:c r="C22" s="30" t="n">
        <x:f>IF(ISNUMBER(C20),C20+C21,"")</x:f>
        <x:v>7938</x:v>
      </x:c>
    </x:row>
    <x:row r="23">
      <x:c r="A23" s="23"/>
      <x:c r="B23" s="31"/>
      <x:c r="C23" s="31"/>
    </x:row>
    <x:row r="24">
      <x:c r="A24" s="23" t="str">
        <x:v>VAT treatment</x:v>
      </x:c>
      <x:c r="B24" s="26" t="str">
        <x:f>IF($B$14="VAT-exclusive","Adds 5% VAT to the subtotal.",IF($B$14="VAT-inclusive","No extra VAT; selected rates are treated as already VAT-inclusive.","VAT left out until tax status is confirmed."))</x:f>
        <x:v>Adds 5% VAT to the subtotal.</x:v>
      </x:c>
      <x:c r="C24" s="31"/>
    </x:row>
    <x:row r="25">
      <x:c r="A25" s="23"/>
      <x:c r="B25" s="23"/>
      <x:c r="C25" s="23"/>
    </x:row>
    <x:row r="26">
      <x:c r="A26" s="24" t="str">
        <x:v>Warnings and scope checks</x:v>
      </x:c>
      <x:c r="B26" s="24"/>
      <x:c r="C26" s="23"/>
    </x:row>
    <x:row r="27">
      <x:c r="A27" s="23" t="str">
        <x:v>Area</x:v>
      </x:c>
      <x:c r="B27" s="27" t="str">
        <x:f>IF(AND(NOT(AND(ISNUMBER(B5),B5&gt;0)),NOT(AND(ISNUMBER(B6),B6&gt;0,ISNUMBER(B7),B7&gt;0))),"Enter measured area or both dimensions.","")</x:f>
      </x:c>
      <x:c r="C27" s="23"/>
    </x:row>
    <x:row r="28">
      <x:c r="A28" s="23" t="str">
        <x:v>Crack measurement</x:v>
      </x:c>
      <x:c r="B28" s="27" t="str">
        <x:f>IF(OR(NOT(ISNUMBER(B11)),B11&lt;0),"Enter crack length; use 0 if there are no visible cracks.","")</x:f>
      </x:c>
      <x:c r="C28" s="23"/>
    </x:row>
    <x:row r="29">
      <x:c r="A29" s="23" t="str">
        <x:v>Preparation</x:v>
      </x:c>
      <x:c r="B29" s="27" t="str">
        <x:f>IF(B10="Unknown — exclude","Heavy preparation is excluded; confirm whether it is already included in a contractor rate.","")</x:f>
      </x:c>
      <x:c r="C29" s="23"/>
    </x:row>
    <x:row r="30">
      <x:c r="A30" s="23" t="str">
        <x:v>Moisture / concrete condition</x:v>
      </x:c>
      <x:c r="B30" s="27" t="str">
        <x:f>IF(B13="Yes","Moisture or major defects need site assessment; remediation cost is excluded.",IF(B13="Unknown","Confirm moisture and slab condition; no remediation cost is included.",""))</x:f>
      </x:c>
      <x:c r="C30" s="23"/>
    </x:row>
    <x:row r="31">
      <x:c r="A31" s="23" t="str">
        <x:v>UV exposure</x:v>
      </x:c>
      <x:c r="B31" s="27" t="str">
        <x:f>IF(B12="Yes","Confirm a UV-stable system/topcoat with the installer; no UV surcharge is added.",IF(B12="Unknown","Confirm sun exposure and UV requirements; no UV surcharge is added.",""))</x:f>
      </x:c>
      <x:c r="C31" s="23"/>
    </x:row>
    <x:row r="32">
      <x:c r="A32" s="23" t="str">
        <x:v>Small area</x:v>
      </x:c>
      <x:c r="B32" s="27" t="str">
        <x:f>IF(AND(ISNUMBER(B8),B8&lt;'Rates &amp; sources'!$B$12),"Below about 50 m², a minimum charge may apply; no fixed charge is assumed.","")</x:f>
        <x:v>Below about 50 m², a minimum charge may apply; no fixed charge is assumed.</x:v>
      </x:c>
      <x:c r="C32" s="23"/>
    </x:row>
    <x:row r="33">
      <x:c r="A33" s="23" t="str">
        <x:v>VAT</x:v>
      </x:c>
      <x:c r="B33" s="27" t="str">
        <x:f>IF(B14="Unsure","VAT status is unconfirmed; VAT is left out of the estimate.","")</x:f>
      </x:c>
      <x:c r="C33" s="23"/>
    </x:row>
    <x:row r="34">
      <x:c r="A34" s="23"/>
      <x:c r="B34" s="23"/>
      <x:c r="C34" s="23"/>
    </x:row>
    <x:row r="35" ht="34" customHeight="1">
      <x:c r="A35" s="22" t="str">
        <x:v>Use the result to compare written quotes; confirm slab condition, inclusions, system specification and tax treatment with the installer.</x:v>
      </x:c>
      <x:c r="B35" s="22"/>
      <x:c r="C35" s="22"/>
    </x:row>
  </x:sheetData>
  <x:dataValidations count="9">
    <x:dataValidation type="list" sqref="B9">
      <x:formula1>"Basic solid epoxy,Decorative flake epoxy,Self-levelling epoxy"</x:formula1>
    </x:dataValidation>
    <x:dataValidation type="list" sqref="B10">
      <x:formula1>"Included in selected rate,Add extra heavy prep,Unknown — exclude"</x:formula1>
    </x:dataValidation>
    <x:dataValidation type="list" sqref="B12">
      <x:formula1>"No,Yes,Unknown"</x:formula1>
    </x:dataValidation>
    <x:dataValidation type="list" sqref="B13">
      <x:formula1>"No,Yes,Unknown"</x:formula1>
    </x:dataValidation>
    <x:dataValidation type="list" sqref="B14">
      <x:formula1>"VAT-exclusive,VAT-inclusive,Unsure"</x:formula1>
    </x:dataValidation>
    <x:dataValidation type="decimal" operator="greaterThanOrEqual" sqref="B5">
      <x:formula1>0</x:formula1>
    </x:dataValidation>
    <x:dataValidation type="decimal" operator="greaterThanOrEqual" sqref="B6">
      <x:formula1>0</x:formula1>
    </x:dataValidation>
    <x:dataValidation type="decimal" operator="greaterThanOrEqual" sqref="B7">
      <x:formula1>0</x:formula1>
    </x:dataValidation>
    <x:dataValidation type="decimal" operator="greaterThanOrEqual" sqref="B11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9" hidden="0" customWidth="1"/>
    <x:col min="2" max="2" width="66" hidden="0" customWidth="1"/>
    <x:col min="3" max="3" width="68" hidden="0" customWidth="1"/>
    <x:col min="4" max="4" width="10" hidden="0" customWidth="1"/>
  </x:cols>
  <x:sheetData>
    <x:row r="1">
      <x:c r="A1" s="21" t="str">
        <x:v>Editable rates and source notes</x:v>
      </x:c>
      <x:c r="B1" s="21"/>
      <x:c r="C1" s="21"/>
      <x:c r="D1" s="21"/>
    </x:row>
    <x:row r="2">
      <x:c r="A2" s="22" t="str">
        <x:v>Planning inputs preserve the accompanying article’s worked example; they are not Crown Edge prices or a quote.</x:v>
      </x:c>
      <x:c r="B2" s="22"/>
      <x:c r="C2" s="22"/>
      <x:c r="D2" s="22"/>
    </x:row>
    <x:row r="3">
      <x:c r="A3" s="23"/>
      <x:c r="B3" s="23"/>
      <x:c r="C3" s="23"/>
      <x:c r="D3" s="23"/>
    </x:row>
    <x:row r="4">
      <x:c r="A4" s="28" t="str">
        <x:v>Cost assumption</x:v>
      </x:c>
      <x:c r="B4" s="28" t="str">
        <x:v>Low</x:v>
      </x:c>
      <x:c r="C4" s="28" t="str">
        <x:v>High</x:v>
      </x:c>
      <x:c r="D4" s="23"/>
    </x:row>
    <x:row r="5">
      <x:c r="A5" s="23" t="str">
        <x:v>System rates (AED/m²)</x:v>
      </x:c>
      <x:c r="B5" s="23"/>
      <x:c r="C5" s="23"/>
      <x:c r="D5" s="23"/>
    </x:row>
    <x:row r="6">
      <x:c r="A6" s="27" t="str">
        <x:v>Basic solid epoxy</x:v>
      </x:c>
      <x:c r="B6" s="25" t="n">
        <x:v>60</x:v>
      </x:c>
      <x:c r="C6" s="25" t="n">
        <x:v>160</x:v>
      </x:c>
      <x:c r="D6" s="23"/>
    </x:row>
    <x:row r="7">
      <x:c r="A7" s="27" t="str">
        <x:v>Decorative flake epoxy</x:v>
      </x:c>
      <x:c r="B7" s="25" t="n">
        <x:v>85</x:v>
      </x:c>
      <x:c r="C7" s="25" t="n">
        <x:v>200</x:v>
      </x:c>
      <x:c r="D7" s="23"/>
    </x:row>
    <x:row r="8">
      <x:c r="A8" s="27" t="str">
        <x:v>Self-levelling epoxy</x:v>
      </x:c>
      <x:c r="B8" s="25" t="n">
        <x:v>90</x:v>
      </x:c>
      <x:c r="C8" s="25" t="n">
        <x:v>180</x:v>
      </x:c>
      <x:c r="D8" s="23"/>
    </x:row>
    <x:row r="9">
      <x:c r="A9" s="27" t="str">
        <x:v>Extra heavy prep (AED/m²)</x:v>
      </x:c>
      <x:c r="B9" s="25" t="n">
        <x:v>15</x:v>
      </x:c>
      <x:c r="C9" s="25" t="n">
        <x:v>40</x:v>
      </x:c>
      <x:c r="D9" s="23"/>
    </x:row>
    <x:row r="10">
      <x:c r="A10" s="27" t="str">
        <x:v>Crack repair (AED/linear m)</x:v>
      </x:c>
      <x:c r="B10" s="25" t="n">
        <x:v>25</x:v>
      </x:c>
      <x:c r="C10" s="25" t="n">
        <x:v>90</x:v>
      </x:c>
      <x:c r="D10" s="23"/>
    </x:row>
    <x:row r="11">
      <x:c r="A11" s="27" t="str">
        <x:v>UAE standard VAT rate</x:v>
      </x:c>
      <x:c r="B11" s="33" t="n">
        <x:v>0.05</x:v>
      </x:c>
      <x:c r="C11" s="33" t="n">
        <x:v>0.05</x:v>
      </x:c>
      <x:c r="D11" s="23"/>
    </x:row>
    <x:row r="12">
      <x:c r="A12" s="27" t="str">
        <x:v>Small-area review marker (m²)</x:v>
      </x:c>
      <x:c r="B12" s="25" t="n">
        <x:v>50</x:v>
      </x:c>
      <x:c r="C12" s="25" t="n">
        <x:v>50</x:v>
      </x:c>
      <x:c r="D12" s="23"/>
    </x:row>
    <x:row r="13">
      <x:c r="A13" s="27" t="str">
        <x:v>No UV or moisture surcharge</x:v>
      </x:c>
      <x:c r="B13" s="25" t="n">
        <x:v>0</x:v>
      </x:c>
      <x:c r="C13" s="25" t="n">
        <x:v>0</x:v>
      </x:c>
      <x:c r="D13" s="23"/>
    </x:row>
    <x:row r="14">
      <x:c r="A14" s="23"/>
      <x:c r="B14" s="23"/>
      <x:c r="C14" s="23"/>
      <x:c r="D14" s="23"/>
    </x:row>
    <x:row r="15">
      <x:c r="A15" s="24" t="str">
        <x:v>Interpretation</x:v>
      </x:c>
      <x:c r="B15" s="24"/>
      <x:c r="C15" s="23"/>
      <x:c r="D15" s="23"/>
    </x:row>
    <x:row r="16" ht="42" customHeight="1">
      <x:c r="A16" s="34" t="str">
        <x:v>Rates</x:v>
      </x:c>
      <x:c r="B16" s="34" t="str">
        <x:v>The calculator values match the article’s published planning ranges and 36 m² acceptance example. Published Dubai sources use different scopes and ranges; compare the source notes below. Update yellow rate cells when better project-specific evidence is available.</x:v>
      </x:c>
      <x:c r="C16" s="34"/>
      <x:c r="D16" s="23"/>
    </x:row>
    <x:row r="17" ht="42" customHeight="1">
      <x:c r="A17" s="34" t="str">
        <x:v>Preparation</x:v>
      </x:c>
      <x:c r="B17" s="34" t="str">
        <x:v>Select “Add extra heavy prep” only if equivalent prep is not already included. “Unknown — exclude” keeps it out of the subtotal and raises a warning.</x:v>
      </x:c>
      <x:c r="C17" s="34"/>
      <x:c r="D17" s="23"/>
    </x:row>
    <x:row r="18" ht="42" customHeight="1">
      <x:c r="A18" s="34" t="str">
        <x:v>Cracks</x:v>
      </x:c>
      <x:c r="B18" s="34" t="str">
        <x:v>Enter a measured linear length. Use 0 only when there are no visible cracks; larger or structural defects need site assessment.</x:v>
      </x:c>
      <x:c r="C18" s="34"/>
      <x:c r="D18" s="23"/>
    </x:row>
    <x:row r="19" ht="42" customHeight="1">
      <x:c r="A19" s="34" t="str">
        <x:v>UV / moisture</x:v>
      </x:c>
      <x:c r="B19" s="34" t="str">
        <x:v>Sun exposure requires a UV-stable system/specification review. Moisture or major concrete defects need assessment. This sheet invents no related surcharge or remediation fee.</x:v>
      </x:c>
      <x:c r="C19" s="34"/>
      <x:c r="D19" s="23"/>
    </x:row>
    <x:row r="20" ht="42" customHeight="1">
      <x:c r="A20" s="34" t="str">
        <x:v>VAT / minimum charge</x:v>
      </x:c>
      <x:c r="B20" s="34" t="str">
        <x:v>VAT is added only when rates are marked VAT-exclusive. VAT-inclusive assumes tax is already in the rate. “Unsure” adds no VAT and warns. Below about 50 m² a minimum charge may apply, but no fixed multiplier is used.</x:v>
      </x:c>
      <x:c r="C20" s="34"/>
      <x:c r="D20" s="23"/>
    </x:row>
    <x:row r="21">
      <x:c r="A21" s="23"/>
      <x:c r="B21" s="23"/>
      <x:c r="C21" s="23"/>
      <x:c r="D21" s="23"/>
    </x:row>
    <x:row r="22">
      <x:c r="A22" s="28" t="str">
        <x:v>Source reviewed 2026-10-20</x:v>
      </x:c>
      <x:c r="B22" s="28" t="str">
        <x:v>What it supports / scope difference</x:v>
      </x:c>
      <x:c r="C22" s="28" t="str">
        <x:v>URL</x:v>
      </x:c>
      <x:c r="D22" s="23"/>
    </x:row>
    <x:row r="23" ht="58" customHeight="1">
      <x:c r="A23" s="34" t="str">
        <x:v>Article 0039 approved research and worked example</x:v>
      </x:c>
      <x:c r="B23" s="34" t="str">
        <x:v>Model rates: solid 60–160, flake 85–200, self-levelling 90–180 AED/m²; optional prep 15–40 AED/m²; cracks 25–90 AED/lm. These editable planning values keep the article and calculator consistent.</x:v>
      </x:c>
      <x:c r="C23" s="34" t="str">
        <x:v>Stored original batch checkpoint: 99197b91-6b8a-4906-8213-5babe5cd6102-0039</x:v>
      </x:c>
      <x:c r="D23" s="23"/>
    </x:row>
    <x:row r="24" ht="58" customHeight="1">
      <x:c r="A24" s="34" t="str">
        <x:v>Urban Flooring — Garage Flooring Dubai</x:v>
      </x:c>
      <x:c r="B24" s="34" t="str">
        <x:v>Published garage guide: solid epoxy 65–110 AED/m² and flake 90–150 AED/m²; garage prep is described as included. A 36–40 m² double garage is roughly AED 2,500–6,000. Different package and scope from the model rates.</x:v>
      </x:c>
      <x:c r="C24" s="34" t="str">
        <x:v>https://www.urbanfloorings.com/garage-flooring/</x:v>
      </x:c>
      <x:c r="D24" s="23"/>
    </x:row>
    <x:row r="25" ht="58" customHeight="1">
      <x:c r="A25" s="34" t="str">
        <x:v>Renovel — Epoxy Flooring Dubai: Types, Uses &amp; Cost</x:v>
      </x:c>
      <x:c r="B25" s="34" t="str">
        <x:v>Published guidance: self-levelling 90–180 AED/m², flake 110–200 AED/m², diamond grinding 15–35 AED/m² and crack/joint repair 25–90 AED/lm. Different scope and pricing basis from the model rates.</x:v>
      </x:c>
      <x:c r="C25" s="34" t="str">
        <x:v>https://renovel.ae/blog/epoxy-flooring-dubai/</x:v>
      </x:c>
      <x:c r="D25" s="23"/>
    </x:row>
    <x:row r="26" ht="58" customHeight="1">
      <x:c r="A26" s="34" t="str">
        <x:v>UAE Federal Tax Authority — standard VAT FAQ</x:v>
      </x:c>
      <x:c r="B26" s="34" t="str">
        <x:v>The FTA states the UAE standard VAT rate is 5%. Applicability and whether a quote is VAT-inclusive must be confirmed with the supplier.</x:v>
      </x:c>
      <x:c r="C26" s="34" t="str">
        <x:v>https://tax.gov.ae/en/faq.aspx?keyword=What+is+the+standard+rate+of+VAT+in+the+UAE%3F</x:v>
      </x:c>
      <x:c r="D26" s="23"/>
    </x:row>
  </x:sheetData>
  <x:pageMargins left="0.7" right="0.7" top="0.75" bottom="0.75" header="0.3" footer="0.3"/>
</x:worksheet>
</file>